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7320" windowHeight="4605" activeTab="0"/>
  </bookViews>
  <sheets>
    <sheet name="Exponential_Smoothing" sheetId="1" r:id="rId1"/>
    <sheet name="Moving_Average" sheetId="2" r:id="rId2"/>
    <sheet name="data" sheetId="3" r:id="rId3"/>
    <sheet name="graphs" sheetId="4" r:id="rId4"/>
  </sheets>
  <definedNames/>
  <calcPr fullCalcOnLoad="1"/>
</workbook>
</file>

<file path=xl/sharedStrings.xml><?xml version="1.0" encoding="utf-8"?>
<sst xmlns="http://schemas.openxmlformats.org/spreadsheetml/2006/main" count="55" uniqueCount="18">
  <si>
    <t>Month</t>
  </si>
  <si>
    <t>TV Sales</t>
  </si>
  <si>
    <t>CD Sales</t>
  </si>
  <si>
    <t>AC Sales</t>
  </si>
  <si>
    <t>Lecture 4, Forecasting</t>
  </si>
  <si>
    <t>ENCE 667, Spring 2001</t>
  </si>
  <si>
    <t>Prof. Gabriel</t>
  </si>
  <si>
    <t>average</t>
  </si>
  <si>
    <t>Moving-Average Forecasts</t>
  </si>
  <si>
    <t>N=3</t>
  </si>
  <si>
    <t>Original Data</t>
  </si>
  <si>
    <t>N=4</t>
  </si>
  <si>
    <t>N=2</t>
  </si>
  <si>
    <t>N</t>
  </si>
  <si>
    <t>MAD</t>
  </si>
  <si>
    <t>exp. Smoothing</t>
  </si>
  <si>
    <t>A</t>
  </si>
  <si>
    <t>alpha value=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</si>
</sst>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.3"/>
      <color indexed="18"/>
      <name val="Arial"/>
      <family val="0"/>
    </font>
    <font>
      <b/>
      <sz val="10"/>
      <name val="Arial"/>
      <family val="2"/>
    </font>
    <font>
      <sz val="5.75"/>
      <name val="Times New Roman"/>
      <family val="0"/>
    </font>
    <font>
      <sz val="8"/>
      <name val="Times New Roman"/>
      <family val="0"/>
    </font>
    <font>
      <b/>
      <sz val="6.25"/>
      <name val="Times New Roman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2" fontId="1" fillId="0" borderId="2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2" fontId="0" fillId="0" borderId="2" xfId="0" applyNumberForma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alpha=0.1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Exponential_Smoothing!$B$8:$B$31</c:f>
              <c:numCache/>
            </c:numRef>
          </c:cat>
          <c:val>
            <c:numRef>
              <c:f>Exponential_Smoothing!$J$8:$J$31</c:f>
              <c:numCache/>
            </c:numRef>
          </c:val>
          <c:smooth val="1"/>
        </c:ser>
        <c:ser>
          <c:idx val="1"/>
          <c:order val="1"/>
          <c:tx>
            <c:v>alpha=0.05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Exponential_Smoothing!$H$8:$H$31</c:f>
              <c:numCache/>
            </c:numRef>
          </c:val>
          <c:smooth val="0"/>
        </c:ser>
        <c:ser>
          <c:idx val="2"/>
          <c:order val="2"/>
          <c:tx>
            <c:v>Actual TV Sales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Exponential_Smoothing!$C$8:$C$31</c:f>
              <c:numCache/>
            </c:numRef>
          </c:val>
          <c:smooth val="1"/>
        </c:ser>
        <c:marker val="1"/>
        <c:axId val="3156717"/>
        <c:axId val="28410454"/>
      </c:lineChart>
      <c:catAx>
        <c:axId val="315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10454"/>
        <c:crosses val="autoZero"/>
        <c:auto val="1"/>
        <c:lblOffset val="100"/>
        <c:noMultiLvlLbl val="0"/>
      </c:catAx>
      <c:valAx>
        <c:axId val="28410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6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TV 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data!$B$8:$B$31</c:f>
              <c:num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data!$C$8:$C$31</c:f>
              <c:numCache>
                <c:ptCount val="24"/>
                <c:pt idx="0">
                  <c:v>30</c:v>
                </c:pt>
                <c:pt idx="1">
                  <c:v>32</c:v>
                </c:pt>
                <c:pt idx="2">
                  <c:v>30</c:v>
                </c:pt>
                <c:pt idx="3">
                  <c:v>39</c:v>
                </c:pt>
                <c:pt idx="4">
                  <c:v>33</c:v>
                </c:pt>
                <c:pt idx="5">
                  <c:v>34</c:v>
                </c:pt>
                <c:pt idx="6">
                  <c:v>34</c:v>
                </c:pt>
                <c:pt idx="7">
                  <c:v>38</c:v>
                </c:pt>
                <c:pt idx="8">
                  <c:v>36</c:v>
                </c:pt>
                <c:pt idx="9">
                  <c:v>39</c:v>
                </c:pt>
                <c:pt idx="10">
                  <c:v>30</c:v>
                </c:pt>
                <c:pt idx="11">
                  <c:v>36</c:v>
                </c:pt>
                <c:pt idx="12">
                  <c:v>38</c:v>
                </c:pt>
                <c:pt idx="13">
                  <c:v>30</c:v>
                </c:pt>
                <c:pt idx="14">
                  <c:v>35</c:v>
                </c:pt>
                <c:pt idx="15">
                  <c:v>30</c:v>
                </c:pt>
                <c:pt idx="16">
                  <c:v>34</c:v>
                </c:pt>
                <c:pt idx="17">
                  <c:v>40</c:v>
                </c:pt>
                <c:pt idx="18">
                  <c:v>36</c:v>
                </c:pt>
                <c:pt idx="19">
                  <c:v>32</c:v>
                </c:pt>
                <c:pt idx="20">
                  <c:v>40</c:v>
                </c:pt>
                <c:pt idx="21">
                  <c:v>36</c:v>
                </c:pt>
                <c:pt idx="22">
                  <c:v>40</c:v>
                </c:pt>
                <c:pt idx="23">
                  <c:v>34</c:v>
                </c:pt>
              </c:numCache>
            </c:numRef>
          </c:val>
          <c:smooth val="0"/>
        </c:ser>
        <c:marker val="1"/>
        <c:axId val="20288087"/>
        <c:axId val="48375056"/>
      </c:lineChart>
      <c:catAx>
        <c:axId val="20288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75056"/>
        <c:crosses val="autoZero"/>
        <c:auto val="1"/>
        <c:lblOffset val="100"/>
        <c:noMultiLvlLbl val="0"/>
      </c:catAx>
      <c:valAx>
        <c:axId val="48375056"/>
        <c:scaling>
          <c:orientation val="minMax"/>
          <c:max val="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88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data!$D$7</c:f>
              <c:strCache>
                <c:ptCount val="1"/>
                <c:pt idx="0">
                  <c:v>CD 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data!$D$8:$D$31</c:f>
              <c:numCache>
                <c:ptCount val="24"/>
                <c:pt idx="0">
                  <c:v>40</c:v>
                </c:pt>
                <c:pt idx="1">
                  <c:v>47</c:v>
                </c:pt>
                <c:pt idx="2">
                  <c:v>50</c:v>
                </c:pt>
                <c:pt idx="3">
                  <c:v>49</c:v>
                </c:pt>
                <c:pt idx="4">
                  <c:v>56</c:v>
                </c:pt>
                <c:pt idx="5">
                  <c:v>53</c:v>
                </c:pt>
                <c:pt idx="6">
                  <c:v>55</c:v>
                </c:pt>
                <c:pt idx="7">
                  <c:v>63</c:v>
                </c:pt>
                <c:pt idx="8">
                  <c:v>68</c:v>
                </c:pt>
                <c:pt idx="9">
                  <c:v>65</c:v>
                </c:pt>
                <c:pt idx="10">
                  <c:v>72</c:v>
                </c:pt>
                <c:pt idx="11">
                  <c:v>69</c:v>
                </c:pt>
                <c:pt idx="12">
                  <c:v>79</c:v>
                </c:pt>
                <c:pt idx="13">
                  <c:v>82</c:v>
                </c:pt>
                <c:pt idx="14">
                  <c:v>80</c:v>
                </c:pt>
                <c:pt idx="15">
                  <c:v>85</c:v>
                </c:pt>
                <c:pt idx="16">
                  <c:v>94</c:v>
                </c:pt>
                <c:pt idx="17">
                  <c:v>89</c:v>
                </c:pt>
                <c:pt idx="18">
                  <c:v>96</c:v>
                </c:pt>
                <c:pt idx="19">
                  <c:v>100</c:v>
                </c:pt>
                <c:pt idx="20">
                  <c:v>100</c:v>
                </c:pt>
                <c:pt idx="21">
                  <c:v>105</c:v>
                </c:pt>
                <c:pt idx="22">
                  <c:v>108</c:v>
                </c:pt>
                <c:pt idx="23">
                  <c:v>110</c:v>
                </c:pt>
              </c:numCache>
            </c:numRef>
          </c:val>
          <c:smooth val="0"/>
        </c:ser>
        <c:marker val="1"/>
        <c:axId val="32722321"/>
        <c:axId val="26065434"/>
      </c:lineChart>
      <c:catAx>
        <c:axId val="32722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65434"/>
        <c:crosses val="autoZero"/>
        <c:auto val="1"/>
        <c:lblOffset val="100"/>
        <c:noMultiLvlLbl val="0"/>
      </c:catAx>
      <c:valAx>
        <c:axId val="26065434"/>
        <c:scaling>
          <c:orientation val="minMax"/>
          <c:max val="11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22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data!$E$7</c:f>
              <c:strCache>
                <c:ptCount val="1"/>
                <c:pt idx="0">
                  <c:v>AC 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data!$E$8:$E$31</c:f>
              <c:numCache>
                <c:ptCount val="24"/>
                <c:pt idx="0">
                  <c:v>13</c:v>
                </c:pt>
                <c:pt idx="1">
                  <c:v>7</c:v>
                </c:pt>
                <c:pt idx="2">
                  <c:v>23</c:v>
                </c:pt>
                <c:pt idx="3">
                  <c:v>32</c:v>
                </c:pt>
                <c:pt idx="4">
                  <c:v>58</c:v>
                </c:pt>
                <c:pt idx="5">
                  <c:v>60</c:v>
                </c:pt>
                <c:pt idx="6">
                  <c:v>90</c:v>
                </c:pt>
                <c:pt idx="7">
                  <c:v>93</c:v>
                </c:pt>
                <c:pt idx="8">
                  <c:v>63</c:v>
                </c:pt>
                <c:pt idx="9">
                  <c:v>39</c:v>
                </c:pt>
                <c:pt idx="10">
                  <c:v>37</c:v>
                </c:pt>
                <c:pt idx="11">
                  <c:v>29</c:v>
                </c:pt>
                <c:pt idx="12">
                  <c:v>36</c:v>
                </c:pt>
                <c:pt idx="13">
                  <c:v>21</c:v>
                </c:pt>
                <c:pt idx="14">
                  <c:v>47</c:v>
                </c:pt>
                <c:pt idx="15">
                  <c:v>81</c:v>
                </c:pt>
                <c:pt idx="16">
                  <c:v>112</c:v>
                </c:pt>
                <c:pt idx="17">
                  <c:v>139</c:v>
                </c:pt>
                <c:pt idx="18">
                  <c:v>230</c:v>
                </c:pt>
                <c:pt idx="19">
                  <c:v>201</c:v>
                </c:pt>
                <c:pt idx="20">
                  <c:v>122</c:v>
                </c:pt>
                <c:pt idx="21">
                  <c:v>84</c:v>
                </c:pt>
                <c:pt idx="22">
                  <c:v>74</c:v>
                </c:pt>
                <c:pt idx="23">
                  <c:v>62</c:v>
                </c:pt>
              </c:numCache>
            </c:numRef>
          </c:val>
          <c:smooth val="0"/>
        </c:ser>
        <c:marker val="1"/>
        <c:axId val="33262315"/>
        <c:axId val="30925380"/>
      </c:lineChart>
      <c:catAx>
        <c:axId val="3326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25380"/>
        <c:crosses val="autoZero"/>
        <c:auto val="1"/>
        <c:lblOffset val="100"/>
        <c:noMultiLvlLbl val="0"/>
      </c:catAx>
      <c:valAx>
        <c:axId val="3092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62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83"/>
          <c:w val="0.729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Moving_Average!$C$7</c:f>
              <c:strCache>
                <c:ptCount val="1"/>
                <c:pt idx="0">
                  <c:v>TV Sales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Moving_Average!$B$8:$B$31</c:f>
              <c:numCache/>
            </c:numRef>
          </c:cat>
          <c:val>
            <c:numRef>
              <c:f>Moving_Average!$C$8:$C$31</c:f>
              <c:numCache/>
            </c:numRef>
          </c:val>
          <c:smooth val="1"/>
        </c:ser>
        <c:ser>
          <c:idx val="2"/>
          <c:order val="1"/>
          <c:tx>
            <c:v>Moving Average, N=2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Moving_Average!$F$8:$F$31</c:f>
              <c:numCache/>
            </c:numRef>
          </c:val>
          <c:smooth val="1"/>
        </c:ser>
        <c:marker val="1"/>
        <c:axId val="54367495"/>
        <c:axId val="19545408"/>
      </c:lineChart>
      <c:catAx>
        <c:axId val="5436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45408"/>
        <c:crosses val="autoZero"/>
        <c:auto val="1"/>
        <c:lblOffset val="100"/>
        <c:noMultiLvlLbl val="0"/>
      </c:catAx>
      <c:valAx>
        <c:axId val="19545408"/>
        <c:scaling>
          <c:orientation val="minMax"/>
          <c:min val="2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6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84"/>
          <c:w val="0.731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Moving_Average!$C$7</c:f>
              <c:strCache>
                <c:ptCount val="1"/>
                <c:pt idx="0">
                  <c:v>TV Sales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Moving_Average!$B$8:$B$31</c:f>
              <c:numCache/>
            </c:numRef>
          </c:cat>
          <c:val>
            <c:numRef>
              <c:f>Moving_Average!$C$8:$C$31</c:f>
              <c:numCache/>
            </c:numRef>
          </c:val>
          <c:smooth val="1"/>
        </c:ser>
        <c:ser>
          <c:idx val="1"/>
          <c:order val="1"/>
          <c:tx>
            <c:v>Moving Average, N=3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Moving_Average!$G$8:$G$31</c:f>
              <c:numCache/>
            </c:numRef>
          </c:val>
          <c:smooth val="1"/>
        </c:ser>
        <c:marker val="1"/>
        <c:axId val="41690945"/>
        <c:axId val="39674186"/>
      </c:lineChart>
      <c:catAx>
        <c:axId val="416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74186"/>
        <c:crosses val="autoZero"/>
        <c:auto val="1"/>
        <c:lblOffset val="100"/>
        <c:noMultiLvlLbl val="0"/>
      </c:catAx>
      <c:valAx>
        <c:axId val="39674186"/>
        <c:scaling>
          <c:orientation val="minMax"/>
          <c:min val="2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90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8475"/>
          <c:w val="0.725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Moving_Average!$C$7</c:f>
              <c:strCache>
                <c:ptCount val="1"/>
                <c:pt idx="0">
                  <c:v>TV Sales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Moving_Average!$B$8:$B$31</c:f>
              <c:numCache/>
            </c:numRef>
          </c:cat>
          <c:val>
            <c:numRef>
              <c:f>Moving_Average!$C$8:$C$31</c:f>
              <c:numCache/>
            </c:numRef>
          </c:val>
          <c:smooth val="1"/>
        </c:ser>
        <c:ser>
          <c:idx val="1"/>
          <c:order val="1"/>
          <c:tx>
            <c:v>Moving Average, N=4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Moving_Average!$H$8:$H$31</c:f>
              <c:numCache/>
            </c:numRef>
          </c:val>
          <c:smooth val="1"/>
        </c:ser>
        <c:marker val="1"/>
        <c:axId val="21523355"/>
        <c:axId val="59492468"/>
      </c:lineChart>
      <c:catAx>
        <c:axId val="2152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92468"/>
        <c:crosses val="autoZero"/>
        <c:auto val="1"/>
        <c:lblOffset val="100"/>
        <c:noMultiLvlLbl val="0"/>
      </c:catAx>
      <c:valAx>
        <c:axId val="59492468"/>
        <c:scaling>
          <c:orientation val="minMax"/>
          <c:min val="2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23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MAD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Moving_Average!$S$3:$S$7</c:f>
              <c:numCache/>
            </c:numRef>
          </c:cat>
          <c:val>
            <c:numRef>
              <c:f>Moving_Average!$T$3:$T$7</c:f>
              <c:numCache/>
            </c:numRef>
          </c:val>
          <c:smooth val="0"/>
        </c:ser>
        <c:marker val="1"/>
        <c:axId val="65670165"/>
        <c:axId val="54160574"/>
      </c:lineChart>
      <c:catAx>
        <c:axId val="65670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1" i="0" u="none" baseline="0"/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60574"/>
        <c:crosses val="autoZero"/>
        <c:auto val="1"/>
        <c:lblOffset val="100"/>
        <c:noMultiLvlLbl val="0"/>
      </c:catAx>
      <c:valAx>
        <c:axId val="54160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25" b="1" i="0" u="none" baseline="0"/>
                  <a:t>MAD(N)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70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83"/>
          <c:w val="0.729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TV Sales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data!$B$8:$B$31</c:f>
              <c:numCache/>
            </c:numRef>
          </c:cat>
          <c:val>
            <c:numRef>
              <c:f>data!$C$8:$C$31</c:f>
              <c:numCache/>
            </c:numRef>
          </c:val>
          <c:smooth val="1"/>
        </c:ser>
        <c:ser>
          <c:idx val="2"/>
          <c:order val="1"/>
          <c:tx>
            <c:v>Moving Average, N=2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data!$F$8:$F$31</c:f>
              <c:numCache/>
            </c:numRef>
          </c:val>
          <c:smooth val="1"/>
        </c:ser>
        <c:marker val="1"/>
        <c:axId val="17683119"/>
        <c:axId val="24930344"/>
      </c:lineChart>
      <c:catAx>
        <c:axId val="1768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30344"/>
        <c:crosses val="autoZero"/>
        <c:auto val="1"/>
        <c:lblOffset val="100"/>
        <c:noMultiLvlLbl val="0"/>
      </c:catAx>
      <c:valAx>
        <c:axId val="24930344"/>
        <c:scaling>
          <c:orientation val="minMax"/>
          <c:min val="2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83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84"/>
          <c:w val="0.731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TV Sales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data!$B$8:$B$31</c:f>
              <c:numCache/>
            </c:numRef>
          </c:cat>
          <c:val>
            <c:numRef>
              <c:f>data!$C$8:$C$31</c:f>
              <c:numCache/>
            </c:numRef>
          </c:val>
          <c:smooth val="1"/>
        </c:ser>
        <c:ser>
          <c:idx val="1"/>
          <c:order val="1"/>
          <c:tx>
            <c:v>Moving Average, N=3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data!$G$8:$G$31</c:f>
              <c:numCache/>
            </c:numRef>
          </c:val>
          <c:smooth val="1"/>
        </c:ser>
        <c:marker val="1"/>
        <c:axId val="23046505"/>
        <c:axId val="6091954"/>
      </c:lineChart>
      <c:catAx>
        <c:axId val="2304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1954"/>
        <c:crosses val="autoZero"/>
        <c:auto val="1"/>
        <c:lblOffset val="100"/>
        <c:noMultiLvlLbl val="0"/>
      </c:catAx>
      <c:valAx>
        <c:axId val="6091954"/>
        <c:scaling>
          <c:orientation val="minMax"/>
          <c:min val="2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46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8475"/>
          <c:w val="0.725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TV Sales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data!$B$8:$B$31</c:f>
              <c:numCache/>
            </c:numRef>
          </c:cat>
          <c:val>
            <c:numRef>
              <c:f>data!$C$8:$C$31</c:f>
              <c:numCache/>
            </c:numRef>
          </c:val>
          <c:smooth val="1"/>
        </c:ser>
        <c:ser>
          <c:idx val="1"/>
          <c:order val="1"/>
          <c:tx>
            <c:v>Moving Average, N=4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data!$H$8:$H$31</c:f>
              <c:numCache/>
            </c:numRef>
          </c:val>
          <c:smooth val="1"/>
        </c:ser>
        <c:marker val="1"/>
        <c:axId val="54827587"/>
        <c:axId val="23686236"/>
      </c:lineChart>
      <c:catAx>
        <c:axId val="54827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86236"/>
        <c:crosses val="autoZero"/>
        <c:auto val="1"/>
        <c:lblOffset val="100"/>
        <c:noMultiLvlLbl val="0"/>
      </c:catAx>
      <c:valAx>
        <c:axId val="23686236"/>
        <c:scaling>
          <c:orientation val="minMax"/>
          <c:min val="2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27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MAD Values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/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data!$S$3:$S$7</c:f>
              <c:numCache/>
            </c:numRef>
          </c:cat>
          <c:val>
            <c:numRef>
              <c:f>data!$T$3:$T$7</c:f>
              <c:numCache/>
            </c:numRef>
          </c:val>
          <c:smooth val="0"/>
        </c:ser>
        <c:marker val="1"/>
        <c:axId val="11849533"/>
        <c:axId val="39536934"/>
      </c:lineChart>
      <c:catAx>
        <c:axId val="118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1" i="0" u="none" baseline="0"/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36934"/>
        <c:crosses val="autoZero"/>
        <c:auto val="1"/>
        <c:lblOffset val="100"/>
        <c:noMultiLvlLbl val="0"/>
      </c:catAx>
      <c:valAx>
        <c:axId val="39536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25" b="1" i="0" u="none" baseline="0"/>
                  <a:t>MAD(N)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4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2</xdr:row>
      <xdr:rowOff>57150</xdr:rowOff>
    </xdr:from>
    <xdr:to>
      <xdr:col>20</xdr:col>
      <xdr:colOff>352425</xdr:colOff>
      <xdr:row>30</xdr:row>
      <xdr:rowOff>133350</xdr:rowOff>
    </xdr:to>
    <xdr:graphicFrame>
      <xdr:nvGraphicFramePr>
        <xdr:cNvPr id="1" name="Chart 5"/>
        <xdr:cNvGraphicFramePr/>
      </xdr:nvGraphicFramePr>
      <xdr:xfrm>
        <a:off x="7610475" y="390525"/>
        <a:ext cx="616267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7</xdr:row>
      <xdr:rowOff>85725</xdr:rowOff>
    </xdr:from>
    <xdr:to>
      <xdr:col>16</xdr:col>
      <xdr:colOff>590550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6029325" y="1247775"/>
        <a:ext cx="51816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49</xdr:row>
      <xdr:rowOff>114300</xdr:rowOff>
    </xdr:from>
    <xdr:to>
      <xdr:col>16</xdr:col>
      <xdr:colOff>600075</xdr:colOff>
      <xdr:row>70</xdr:row>
      <xdr:rowOff>104775</xdr:rowOff>
    </xdr:to>
    <xdr:graphicFrame>
      <xdr:nvGraphicFramePr>
        <xdr:cNvPr id="2" name="Chart 2"/>
        <xdr:cNvGraphicFramePr/>
      </xdr:nvGraphicFramePr>
      <xdr:xfrm>
        <a:off x="6057900" y="8077200"/>
        <a:ext cx="51625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304800</xdr:colOff>
      <xdr:row>28</xdr:row>
      <xdr:rowOff>142875</xdr:rowOff>
    </xdr:from>
    <xdr:to>
      <xdr:col>16</xdr:col>
      <xdr:colOff>552450</xdr:colOff>
      <xdr:row>49</xdr:row>
      <xdr:rowOff>95250</xdr:rowOff>
    </xdr:to>
    <xdr:graphicFrame>
      <xdr:nvGraphicFramePr>
        <xdr:cNvPr id="3" name="Chart 3"/>
        <xdr:cNvGraphicFramePr/>
      </xdr:nvGraphicFramePr>
      <xdr:xfrm>
        <a:off x="6048375" y="4705350"/>
        <a:ext cx="5124450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152400</xdr:colOff>
      <xdr:row>7</xdr:row>
      <xdr:rowOff>104775</xdr:rowOff>
    </xdr:from>
    <xdr:to>
      <xdr:col>26</xdr:col>
      <xdr:colOff>209550</xdr:colOff>
      <xdr:row>38</xdr:row>
      <xdr:rowOff>66675</xdr:rowOff>
    </xdr:to>
    <xdr:graphicFrame>
      <xdr:nvGraphicFramePr>
        <xdr:cNvPr id="4" name="Chart 4"/>
        <xdr:cNvGraphicFramePr/>
      </xdr:nvGraphicFramePr>
      <xdr:xfrm>
        <a:off x="11382375" y="1266825"/>
        <a:ext cx="5543550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7</xdr:row>
      <xdr:rowOff>85725</xdr:rowOff>
    </xdr:from>
    <xdr:to>
      <xdr:col>16</xdr:col>
      <xdr:colOff>590550</xdr:colOff>
      <xdr:row>28</xdr:row>
      <xdr:rowOff>114300</xdr:rowOff>
    </xdr:to>
    <xdr:graphicFrame>
      <xdr:nvGraphicFramePr>
        <xdr:cNvPr id="1" name="Chart 4"/>
        <xdr:cNvGraphicFramePr/>
      </xdr:nvGraphicFramePr>
      <xdr:xfrm>
        <a:off x="6029325" y="1247775"/>
        <a:ext cx="51816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314325</xdr:colOff>
      <xdr:row>49</xdr:row>
      <xdr:rowOff>114300</xdr:rowOff>
    </xdr:from>
    <xdr:to>
      <xdr:col>16</xdr:col>
      <xdr:colOff>600075</xdr:colOff>
      <xdr:row>70</xdr:row>
      <xdr:rowOff>104775</xdr:rowOff>
    </xdr:to>
    <xdr:graphicFrame>
      <xdr:nvGraphicFramePr>
        <xdr:cNvPr id="2" name="Chart 9"/>
        <xdr:cNvGraphicFramePr/>
      </xdr:nvGraphicFramePr>
      <xdr:xfrm>
        <a:off x="6057900" y="8077200"/>
        <a:ext cx="51625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304800</xdr:colOff>
      <xdr:row>28</xdr:row>
      <xdr:rowOff>142875</xdr:rowOff>
    </xdr:from>
    <xdr:to>
      <xdr:col>16</xdr:col>
      <xdr:colOff>552450</xdr:colOff>
      <xdr:row>49</xdr:row>
      <xdr:rowOff>95250</xdr:rowOff>
    </xdr:to>
    <xdr:graphicFrame>
      <xdr:nvGraphicFramePr>
        <xdr:cNvPr id="3" name="Chart 10"/>
        <xdr:cNvGraphicFramePr/>
      </xdr:nvGraphicFramePr>
      <xdr:xfrm>
        <a:off x="6048375" y="4705350"/>
        <a:ext cx="5124450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152400</xdr:colOff>
      <xdr:row>7</xdr:row>
      <xdr:rowOff>104775</xdr:rowOff>
    </xdr:from>
    <xdr:to>
      <xdr:col>26</xdr:col>
      <xdr:colOff>209550</xdr:colOff>
      <xdr:row>38</xdr:row>
      <xdr:rowOff>66675</xdr:rowOff>
    </xdr:to>
    <xdr:graphicFrame>
      <xdr:nvGraphicFramePr>
        <xdr:cNvPr id="4" name="Chart 20"/>
        <xdr:cNvGraphicFramePr/>
      </xdr:nvGraphicFramePr>
      <xdr:xfrm>
        <a:off x="11382375" y="1266825"/>
        <a:ext cx="5543550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257175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45243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7</xdr:col>
      <xdr:colOff>266700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0" y="2914650"/>
        <a:ext cx="453390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</xdr:row>
      <xdr:rowOff>0</xdr:rowOff>
    </xdr:from>
    <xdr:to>
      <xdr:col>15</xdr:col>
      <xdr:colOff>266700</xdr:colOff>
      <xdr:row>17</xdr:row>
      <xdr:rowOff>38100</xdr:rowOff>
    </xdr:to>
    <xdr:graphicFrame>
      <xdr:nvGraphicFramePr>
        <xdr:cNvPr id="3" name="Chart 3"/>
        <xdr:cNvGraphicFramePr/>
      </xdr:nvGraphicFramePr>
      <xdr:xfrm>
        <a:off x="4876800" y="161925"/>
        <a:ext cx="45339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L12" sqref="L12"/>
    </sheetView>
  </sheetViews>
  <sheetFormatPr defaultColWidth="9.140625" defaultRowHeight="12.75"/>
  <cols>
    <col min="8" max="8" width="15.57421875" style="0" bestFit="1" customWidth="1"/>
    <col min="9" max="9" width="14.140625" style="0" customWidth="1"/>
    <col min="10" max="10" width="16.140625" style="0" customWidth="1"/>
  </cols>
  <sheetData>
    <row r="1" ht="12.75">
      <c r="A1" t="s">
        <v>4</v>
      </c>
    </row>
    <row r="2" ht="13.5" thickBot="1">
      <c r="A2" t="s">
        <v>5</v>
      </c>
    </row>
    <row r="3" spans="1:10" ht="12.75">
      <c r="A3" t="s">
        <v>6</v>
      </c>
      <c r="G3" s="3"/>
      <c r="H3" s="13" t="s">
        <v>17</v>
      </c>
      <c r="I3" s="3"/>
      <c r="J3" s="13" t="s">
        <v>17</v>
      </c>
    </row>
    <row r="4" spans="7:10" ht="12.75">
      <c r="G4" s="4"/>
      <c r="H4" s="7">
        <v>0.05</v>
      </c>
      <c r="I4" s="4"/>
      <c r="J4" s="7">
        <v>0.1</v>
      </c>
    </row>
    <row r="5" spans="7:10" ht="12.75">
      <c r="G5" s="4"/>
      <c r="H5" s="7" t="s">
        <v>15</v>
      </c>
      <c r="I5" s="4"/>
      <c r="J5" s="7" t="s">
        <v>15</v>
      </c>
    </row>
    <row r="6" spans="3:10" ht="15" customHeight="1">
      <c r="C6" t="s">
        <v>10</v>
      </c>
      <c r="G6" s="4" t="s">
        <v>16</v>
      </c>
      <c r="H6" s="5" t="s">
        <v>1</v>
      </c>
      <c r="I6" s="4" t="s">
        <v>16</v>
      </c>
      <c r="J6" s="5" t="s">
        <v>1</v>
      </c>
    </row>
    <row r="7" spans="2:10" ht="12.75">
      <c r="B7" s="2" t="s">
        <v>0</v>
      </c>
      <c r="C7" s="2" t="s">
        <v>1</v>
      </c>
      <c r="D7" s="2" t="s">
        <v>2</v>
      </c>
      <c r="E7" s="2" t="s">
        <v>3</v>
      </c>
      <c r="F7" s="2"/>
      <c r="G7" s="6"/>
      <c r="H7" s="7"/>
      <c r="I7" s="6"/>
      <c r="J7" s="5"/>
    </row>
    <row r="8" spans="2:10" ht="12.75">
      <c r="B8" s="2">
        <v>1</v>
      </c>
      <c r="C8" s="1">
        <v>30</v>
      </c>
      <c r="D8" s="1">
        <v>40</v>
      </c>
      <c r="E8" s="1">
        <v>13</v>
      </c>
      <c r="F8" s="1"/>
      <c r="G8" s="8">
        <v>32</v>
      </c>
      <c r="H8" s="9">
        <f>H$4*$C8+(1-H$4)*$G8</f>
        <v>31.9</v>
      </c>
      <c r="I8" s="12">
        <v>32</v>
      </c>
      <c r="J8" s="9">
        <f>J$4*$C8+(1-J$4)*$I8</f>
        <v>31.8</v>
      </c>
    </row>
    <row r="9" spans="2:10" ht="12.75">
      <c r="B9" s="2">
        <v>2</v>
      </c>
      <c r="C9" s="1">
        <v>32</v>
      </c>
      <c r="D9" s="1">
        <v>47</v>
      </c>
      <c r="E9" s="1">
        <v>7</v>
      </c>
      <c r="F9" s="1"/>
      <c r="G9" s="8">
        <f>H8</f>
        <v>31.9</v>
      </c>
      <c r="H9" s="9">
        <f aca="true" t="shared" si="0" ref="H9:H31">H$4*$C9+(1-H$4)*$G9</f>
        <v>31.904999999999998</v>
      </c>
      <c r="I9" s="8">
        <f>J8</f>
        <v>31.8</v>
      </c>
      <c r="J9" s="9">
        <f aca="true" t="shared" si="1" ref="J9:J31">J$4*$C9+(1-J$4)*$I9</f>
        <v>31.82</v>
      </c>
    </row>
    <row r="10" spans="2:10" ht="12.75">
      <c r="B10" s="2">
        <v>3</v>
      </c>
      <c r="C10" s="1">
        <v>30</v>
      </c>
      <c r="D10" s="1">
        <v>50</v>
      </c>
      <c r="E10" s="1">
        <v>23</v>
      </c>
      <c r="F10" s="1"/>
      <c r="G10" s="8">
        <f aca="true" t="shared" si="2" ref="G10:G31">H9</f>
        <v>31.904999999999998</v>
      </c>
      <c r="H10" s="9">
        <f t="shared" si="0"/>
        <v>31.809749999999998</v>
      </c>
      <c r="I10" s="8">
        <f aca="true" t="shared" si="3" ref="I10:I31">J9</f>
        <v>31.82</v>
      </c>
      <c r="J10" s="9">
        <f t="shared" si="1"/>
        <v>31.638</v>
      </c>
    </row>
    <row r="11" spans="2:10" ht="12.75">
      <c r="B11" s="2">
        <v>4</v>
      </c>
      <c r="C11" s="1">
        <v>39</v>
      </c>
      <c r="D11" s="1">
        <v>49</v>
      </c>
      <c r="E11" s="1">
        <v>32</v>
      </c>
      <c r="F11" s="1"/>
      <c r="G11" s="8">
        <f t="shared" si="2"/>
        <v>31.809749999999998</v>
      </c>
      <c r="H11" s="9">
        <f t="shared" si="0"/>
        <v>32.169262499999995</v>
      </c>
      <c r="I11" s="8">
        <f t="shared" si="3"/>
        <v>31.638</v>
      </c>
      <c r="J11" s="9">
        <f t="shared" si="1"/>
        <v>32.3742</v>
      </c>
    </row>
    <row r="12" spans="2:10" ht="12.75">
      <c r="B12" s="2">
        <v>5</v>
      </c>
      <c r="C12" s="1">
        <v>33</v>
      </c>
      <c r="D12" s="1">
        <v>56</v>
      </c>
      <c r="E12" s="1">
        <v>58</v>
      </c>
      <c r="F12" s="1"/>
      <c r="G12" s="8">
        <f t="shared" si="2"/>
        <v>32.169262499999995</v>
      </c>
      <c r="H12" s="9">
        <f t="shared" si="0"/>
        <v>32.21079937499999</v>
      </c>
      <c r="I12" s="8">
        <f t="shared" si="3"/>
        <v>32.3742</v>
      </c>
      <c r="J12" s="9">
        <f t="shared" si="1"/>
        <v>32.43678</v>
      </c>
    </row>
    <row r="13" spans="2:10" ht="12.75">
      <c r="B13" s="2">
        <v>6</v>
      </c>
      <c r="C13" s="1">
        <v>34</v>
      </c>
      <c r="D13" s="1">
        <v>53</v>
      </c>
      <c r="E13" s="1">
        <v>60</v>
      </c>
      <c r="F13" s="1"/>
      <c r="G13" s="8">
        <f t="shared" si="2"/>
        <v>32.21079937499999</v>
      </c>
      <c r="H13" s="9">
        <f t="shared" si="0"/>
        <v>32.30025940624999</v>
      </c>
      <c r="I13" s="8">
        <f t="shared" si="3"/>
        <v>32.43678</v>
      </c>
      <c r="J13" s="9">
        <f t="shared" si="1"/>
        <v>32.593102</v>
      </c>
    </row>
    <row r="14" spans="2:10" ht="12.75">
      <c r="B14" s="2">
        <v>7</v>
      </c>
      <c r="C14" s="1">
        <v>34</v>
      </c>
      <c r="D14" s="1">
        <v>55</v>
      </c>
      <c r="E14" s="1">
        <v>90</v>
      </c>
      <c r="F14" s="1"/>
      <c r="G14" s="8">
        <f t="shared" si="2"/>
        <v>32.30025940624999</v>
      </c>
      <c r="H14" s="9">
        <f t="shared" si="0"/>
        <v>32.38524643593749</v>
      </c>
      <c r="I14" s="8">
        <f t="shared" si="3"/>
        <v>32.593102</v>
      </c>
      <c r="J14" s="9">
        <f t="shared" si="1"/>
        <v>32.733791800000006</v>
      </c>
    </row>
    <row r="15" spans="2:10" ht="12.75">
      <c r="B15" s="2">
        <v>8</v>
      </c>
      <c r="C15" s="1">
        <v>38</v>
      </c>
      <c r="D15" s="1">
        <v>63</v>
      </c>
      <c r="E15" s="1">
        <v>93</v>
      </c>
      <c r="F15" s="1"/>
      <c r="G15" s="8">
        <f t="shared" si="2"/>
        <v>32.38524643593749</v>
      </c>
      <c r="H15" s="9">
        <f t="shared" si="0"/>
        <v>32.66598411414061</v>
      </c>
      <c r="I15" s="8">
        <f t="shared" si="3"/>
        <v>32.733791800000006</v>
      </c>
      <c r="J15" s="9">
        <f t="shared" si="1"/>
        <v>33.260412620000004</v>
      </c>
    </row>
    <row r="16" spans="2:10" ht="12.75">
      <c r="B16" s="2">
        <v>9</v>
      </c>
      <c r="C16" s="1">
        <v>36</v>
      </c>
      <c r="D16" s="1">
        <v>68</v>
      </c>
      <c r="E16" s="1">
        <v>63</v>
      </c>
      <c r="F16" s="1"/>
      <c r="G16" s="8">
        <f t="shared" si="2"/>
        <v>32.66598411414061</v>
      </c>
      <c r="H16" s="9">
        <f t="shared" si="0"/>
        <v>32.83268490843358</v>
      </c>
      <c r="I16" s="8">
        <f t="shared" si="3"/>
        <v>33.260412620000004</v>
      </c>
      <c r="J16" s="9">
        <f t="shared" si="1"/>
        <v>33.534371358</v>
      </c>
    </row>
    <row r="17" spans="2:10" ht="12.75">
      <c r="B17" s="2">
        <v>10</v>
      </c>
      <c r="C17" s="1">
        <v>39</v>
      </c>
      <c r="D17" s="1">
        <v>65</v>
      </c>
      <c r="E17" s="1">
        <v>39</v>
      </c>
      <c r="F17" s="1"/>
      <c r="G17" s="8">
        <f t="shared" si="2"/>
        <v>32.83268490843358</v>
      </c>
      <c r="H17" s="9">
        <f t="shared" si="0"/>
        <v>33.141050663011896</v>
      </c>
      <c r="I17" s="8">
        <f t="shared" si="3"/>
        <v>33.534371358</v>
      </c>
      <c r="J17" s="9">
        <f t="shared" si="1"/>
        <v>34.0809342222</v>
      </c>
    </row>
    <row r="18" spans="2:10" ht="12.75">
      <c r="B18" s="2">
        <v>11</v>
      </c>
      <c r="C18" s="1">
        <v>30</v>
      </c>
      <c r="D18" s="1">
        <v>72</v>
      </c>
      <c r="E18" s="1">
        <v>37</v>
      </c>
      <c r="F18" s="1"/>
      <c r="G18" s="8">
        <f t="shared" si="2"/>
        <v>33.141050663011896</v>
      </c>
      <c r="H18" s="9">
        <f t="shared" si="0"/>
        <v>32.9839981298613</v>
      </c>
      <c r="I18" s="8">
        <f t="shared" si="3"/>
        <v>34.0809342222</v>
      </c>
      <c r="J18" s="9">
        <f t="shared" si="1"/>
        <v>33.67284079998</v>
      </c>
    </row>
    <row r="19" spans="2:10" ht="12.75">
      <c r="B19" s="2">
        <v>12</v>
      </c>
      <c r="C19" s="1">
        <v>36</v>
      </c>
      <c r="D19" s="1">
        <v>69</v>
      </c>
      <c r="E19" s="1">
        <v>29</v>
      </c>
      <c r="F19" s="1"/>
      <c r="G19" s="8">
        <f t="shared" si="2"/>
        <v>32.9839981298613</v>
      </c>
      <c r="H19" s="9">
        <f t="shared" si="0"/>
        <v>33.13479822336823</v>
      </c>
      <c r="I19" s="8">
        <f t="shared" si="3"/>
        <v>33.67284079998</v>
      </c>
      <c r="J19" s="9">
        <f t="shared" si="1"/>
        <v>33.905556719982</v>
      </c>
    </row>
    <row r="20" spans="2:10" ht="12.75">
      <c r="B20" s="2">
        <v>13</v>
      </c>
      <c r="C20" s="1">
        <v>38</v>
      </c>
      <c r="D20" s="1">
        <v>79</v>
      </c>
      <c r="E20" s="1">
        <v>36</v>
      </c>
      <c r="F20" s="1"/>
      <c r="G20" s="8">
        <f t="shared" si="2"/>
        <v>33.13479822336823</v>
      </c>
      <c r="H20" s="9">
        <f t="shared" si="0"/>
        <v>33.37805831219982</v>
      </c>
      <c r="I20" s="8">
        <f t="shared" si="3"/>
        <v>33.905556719982</v>
      </c>
      <c r="J20" s="9">
        <f t="shared" si="1"/>
        <v>34.3150010479838</v>
      </c>
    </row>
    <row r="21" spans="2:10" ht="12.75">
      <c r="B21" s="2">
        <v>14</v>
      </c>
      <c r="C21" s="1">
        <v>30</v>
      </c>
      <c r="D21" s="1">
        <v>82</v>
      </c>
      <c r="E21" s="1">
        <v>21</v>
      </c>
      <c r="F21" s="1"/>
      <c r="G21" s="8">
        <f t="shared" si="2"/>
        <v>33.37805831219982</v>
      </c>
      <c r="H21" s="9">
        <f t="shared" si="0"/>
        <v>33.20915539658982</v>
      </c>
      <c r="I21" s="8">
        <f t="shared" si="3"/>
        <v>34.3150010479838</v>
      </c>
      <c r="J21" s="9">
        <f t="shared" si="1"/>
        <v>33.883500943185425</v>
      </c>
    </row>
    <row r="22" spans="2:10" ht="12.75">
      <c r="B22" s="2">
        <v>15</v>
      </c>
      <c r="C22" s="1">
        <v>35</v>
      </c>
      <c r="D22" s="1">
        <v>80</v>
      </c>
      <c r="E22" s="1">
        <v>47</v>
      </c>
      <c r="F22" s="1"/>
      <c r="G22" s="8">
        <f t="shared" si="2"/>
        <v>33.20915539658982</v>
      </c>
      <c r="H22" s="9">
        <f t="shared" si="0"/>
        <v>33.29869762676033</v>
      </c>
      <c r="I22" s="8">
        <f t="shared" si="3"/>
        <v>33.883500943185425</v>
      </c>
      <c r="J22" s="9">
        <f t="shared" si="1"/>
        <v>33.995150848866885</v>
      </c>
    </row>
    <row r="23" spans="2:10" ht="12.75">
      <c r="B23" s="2">
        <v>16</v>
      </c>
      <c r="C23" s="1">
        <v>30</v>
      </c>
      <c r="D23" s="1">
        <v>85</v>
      </c>
      <c r="E23" s="1">
        <v>81</v>
      </c>
      <c r="F23" s="1"/>
      <c r="G23" s="8">
        <f t="shared" si="2"/>
        <v>33.29869762676033</v>
      </c>
      <c r="H23" s="9">
        <f t="shared" si="0"/>
        <v>33.13376274542232</v>
      </c>
      <c r="I23" s="8">
        <f t="shared" si="3"/>
        <v>33.995150848866885</v>
      </c>
      <c r="J23" s="9">
        <f t="shared" si="1"/>
        <v>33.5956357639802</v>
      </c>
    </row>
    <row r="24" spans="2:10" ht="12.75">
      <c r="B24" s="2">
        <v>17</v>
      </c>
      <c r="C24" s="1">
        <v>34</v>
      </c>
      <c r="D24" s="1">
        <v>94</v>
      </c>
      <c r="E24" s="1">
        <v>112</v>
      </c>
      <c r="F24" s="1"/>
      <c r="G24" s="8">
        <f t="shared" si="2"/>
        <v>33.13376274542232</v>
      </c>
      <c r="H24" s="9">
        <f t="shared" si="0"/>
        <v>33.1770746081512</v>
      </c>
      <c r="I24" s="8">
        <f t="shared" si="3"/>
        <v>33.5956357639802</v>
      </c>
      <c r="J24" s="9">
        <f t="shared" si="1"/>
        <v>33.63607218758218</v>
      </c>
    </row>
    <row r="25" spans="2:10" ht="12.75">
      <c r="B25" s="2">
        <v>18</v>
      </c>
      <c r="C25" s="1">
        <v>40</v>
      </c>
      <c r="D25" s="1">
        <v>89</v>
      </c>
      <c r="E25" s="1">
        <v>139</v>
      </c>
      <c r="F25" s="1"/>
      <c r="G25" s="8">
        <f t="shared" si="2"/>
        <v>33.1770746081512</v>
      </c>
      <c r="H25" s="9">
        <f t="shared" si="0"/>
        <v>33.518220877743644</v>
      </c>
      <c r="I25" s="8">
        <f t="shared" si="3"/>
        <v>33.63607218758218</v>
      </c>
      <c r="J25" s="9">
        <f t="shared" si="1"/>
        <v>34.27246496882396</v>
      </c>
    </row>
    <row r="26" spans="2:10" ht="12.75">
      <c r="B26" s="2">
        <v>19</v>
      </c>
      <c r="C26" s="1">
        <v>36</v>
      </c>
      <c r="D26" s="1">
        <v>96</v>
      </c>
      <c r="E26" s="1">
        <v>230</v>
      </c>
      <c r="F26" s="1"/>
      <c r="G26" s="8">
        <f t="shared" si="2"/>
        <v>33.518220877743644</v>
      </c>
      <c r="H26" s="9">
        <f t="shared" si="0"/>
        <v>33.64230983385646</v>
      </c>
      <c r="I26" s="8">
        <f t="shared" si="3"/>
        <v>34.27246496882396</v>
      </c>
      <c r="J26" s="9">
        <f t="shared" si="1"/>
        <v>34.445218471941565</v>
      </c>
    </row>
    <row r="27" spans="2:10" ht="12.75">
      <c r="B27" s="2">
        <v>20</v>
      </c>
      <c r="C27" s="1">
        <v>32</v>
      </c>
      <c r="D27" s="1">
        <v>100</v>
      </c>
      <c r="E27" s="1">
        <v>201</v>
      </c>
      <c r="F27" s="1"/>
      <c r="G27" s="8">
        <f t="shared" si="2"/>
        <v>33.64230983385646</v>
      </c>
      <c r="H27" s="9">
        <f t="shared" si="0"/>
        <v>33.56019434216363</v>
      </c>
      <c r="I27" s="8">
        <f t="shared" si="3"/>
        <v>34.445218471941565</v>
      </c>
      <c r="J27" s="9">
        <f t="shared" si="1"/>
        <v>34.20069662474741</v>
      </c>
    </row>
    <row r="28" spans="2:10" ht="12.75">
      <c r="B28" s="2">
        <v>21</v>
      </c>
      <c r="C28" s="1">
        <v>40</v>
      </c>
      <c r="D28" s="1">
        <v>100</v>
      </c>
      <c r="E28" s="1">
        <v>122</v>
      </c>
      <c r="F28" s="1"/>
      <c r="G28" s="8">
        <f t="shared" si="2"/>
        <v>33.56019434216363</v>
      </c>
      <c r="H28" s="9">
        <f t="shared" si="0"/>
        <v>33.88218462505545</v>
      </c>
      <c r="I28" s="8">
        <f t="shared" si="3"/>
        <v>34.20069662474741</v>
      </c>
      <c r="J28" s="9">
        <f t="shared" si="1"/>
        <v>34.78062696227266</v>
      </c>
    </row>
    <row r="29" spans="2:10" ht="12.75">
      <c r="B29" s="2">
        <v>22</v>
      </c>
      <c r="C29" s="1">
        <v>36</v>
      </c>
      <c r="D29" s="1">
        <v>105</v>
      </c>
      <c r="E29" s="1">
        <v>84</v>
      </c>
      <c r="F29" s="1"/>
      <c r="G29" s="8">
        <f t="shared" si="2"/>
        <v>33.88218462505545</v>
      </c>
      <c r="H29" s="9">
        <f t="shared" si="0"/>
        <v>33.988075393802674</v>
      </c>
      <c r="I29" s="8">
        <f t="shared" si="3"/>
        <v>34.78062696227266</v>
      </c>
      <c r="J29" s="9">
        <f t="shared" si="1"/>
        <v>34.902564266045395</v>
      </c>
    </row>
    <row r="30" spans="2:10" ht="12.75">
      <c r="B30" s="2">
        <v>23</v>
      </c>
      <c r="C30" s="1">
        <v>40</v>
      </c>
      <c r="D30" s="1">
        <v>108</v>
      </c>
      <c r="E30" s="1">
        <v>74</v>
      </c>
      <c r="F30" s="1"/>
      <c r="G30" s="8">
        <f t="shared" si="2"/>
        <v>33.988075393802674</v>
      </c>
      <c r="H30" s="9">
        <f t="shared" si="0"/>
        <v>34.28867162411254</v>
      </c>
      <c r="I30" s="8">
        <f t="shared" si="3"/>
        <v>34.902564266045395</v>
      </c>
      <c r="J30" s="9">
        <f t="shared" si="1"/>
        <v>35.41230783944086</v>
      </c>
    </row>
    <row r="31" spans="2:10" ht="13.5" thickBot="1">
      <c r="B31" s="2">
        <v>24</v>
      </c>
      <c r="C31" s="1">
        <v>34</v>
      </c>
      <c r="D31" s="1">
        <v>110</v>
      </c>
      <c r="E31" s="1">
        <v>62</v>
      </c>
      <c r="F31" s="1"/>
      <c r="G31" s="10">
        <f t="shared" si="2"/>
        <v>34.28867162411254</v>
      </c>
      <c r="H31" s="11">
        <f t="shared" si="0"/>
        <v>34.274238042906916</v>
      </c>
      <c r="I31" s="10">
        <f t="shared" si="3"/>
        <v>35.41230783944086</v>
      </c>
      <c r="J31" s="11">
        <f t="shared" si="1"/>
        <v>35.271077055496775</v>
      </c>
    </row>
    <row r="32" spans="2:5" ht="12.75">
      <c r="B32" t="s">
        <v>7</v>
      </c>
      <c r="C32">
        <f>AVERAGE(C8:C31)</f>
        <v>34.833333333333336</v>
      </c>
      <c r="D32">
        <f>AVERAGE(D8:D31)</f>
        <v>75.625</v>
      </c>
      <c r="E32">
        <f>AVERAGE(E8:E31)</f>
        <v>73.04166666666667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E49" sqref="E49"/>
    </sheetView>
  </sheetViews>
  <sheetFormatPr defaultColWidth="9.140625" defaultRowHeight="12.75"/>
  <cols>
    <col min="7" max="7" width="22.140625" style="0" bestFit="1" customWidth="1"/>
  </cols>
  <sheetData>
    <row r="1" ht="12.75">
      <c r="A1" t="s">
        <v>4</v>
      </c>
    </row>
    <row r="2" spans="1:20" ht="12.75">
      <c r="A2" t="s">
        <v>5</v>
      </c>
      <c r="S2" t="s">
        <v>13</v>
      </c>
      <c r="T2" t="s">
        <v>14</v>
      </c>
    </row>
    <row r="3" spans="1:20" ht="12.75">
      <c r="A3" t="s">
        <v>6</v>
      </c>
      <c r="S3">
        <v>2</v>
      </c>
      <c r="T3">
        <v>3.21</v>
      </c>
    </row>
    <row r="4" spans="19:20" ht="12.75">
      <c r="S4">
        <v>3</v>
      </c>
      <c r="T4">
        <v>2.78</v>
      </c>
    </row>
    <row r="5" spans="6:20" ht="12.75">
      <c r="F5" t="s">
        <v>12</v>
      </c>
      <c r="G5" t="s">
        <v>9</v>
      </c>
      <c r="H5" t="s">
        <v>11</v>
      </c>
      <c r="S5">
        <v>4</v>
      </c>
      <c r="T5">
        <v>2.79</v>
      </c>
    </row>
    <row r="6" spans="3:20" ht="15" customHeight="1">
      <c r="C6" t="s">
        <v>10</v>
      </c>
      <c r="F6" t="s">
        <v>8</v>
      </c>
      <c r="G6" t="s">
        <v>8</v>
      </c>
      <c r="H6" t="s">
        <v>8</v>
      </c>
      <c r="S6">
        <v>5</v>
      </c>
      <c r="T6">
        <v>2.99</v>
      </c>
    </row>
    <row r="7" spans="2:20" ht="12.75">
      <c r="B7" s="2" t="s">
        <v>0</v>
      </c>
      <c r="C7" s="2" t="s">
        <v>1</v>
      </c>
      <c r="D7" s="2" t="s">
        <v>2</v>
      </c>
      <c r="E7" s="2" t="s">
        <v>3</v>
      </c>
      <c r="G7" s="2" t="s">
        <v>1</v>
      </c>
      <c r="H7" s="2" t="s">
        <v>1</v>
      </c>
      <c r="I7" s="2"/>
      <c r="S7">
        <v>6</v>
      </c>
      <c r="T7">
        <v>3.27</v>
      </c>
    </row>
    <row r="8" spans="2:5" ht="12.75">
      <c r="B8" s="2">
        <v>1</v>
      </c>
      <c r="C8" s="1">
        <v>30</v>
      </c>
      <c r="D8" s="1">
        <v>40</v>
      </c>
      <c r="E8" s="1">
        <v>13</v>
      </c>
    </row>
    <row r="9" spans="2:5" ht="12.75">
      <c r="B9" s="2">
        <v>2</v>
      </c>
      <c r="C9" s="1">
        <v>32</v>
      </c>
      <c r="D9" s="1">
        <v>47</v>
      </c>
      <c r="E9" s="1">
        <v>7</v>
      </c>
    </row>
    <row r="10" spans="2:6" ht="12.75">
      <c r="B10" s="2">
        <v>3</v>
      </c>
      <c r="C10" s="1">
        <v>30</v>
      </c>
      <c r="D10" s="1">
        <v>50</v>
      </c>
      <c r="E10" s="1">
        <v>23</v>
      </c>
      <c r="F10">
        <f aca="true" t="shared" si="0" ref="F10:F31">SUM(C8:C9)/2</f>
        <v>31</v>
      </c>
    </row>
    <row r="11" spans="2:7" ht="12.75">
      <c r="B11" s="2">
        <v>4</v>
      </c>
      <c r="C11" s="1">
        <v>39</v>
      </c>
      <c r="D11" s="1">
        <v>49</v>
      </c>
      <c r="E11" s="1">
        <v>32</v>
      </c>
      <c r="F11">
        <f t="shared" si="0"/>
        <v>31</v>
      </c>
      <c r="G11">
        <f aca="true" t="shared" si="1" ref="G11:G31">SUM(C8:C10)/3</f>
        <v>30.666666666666668</v>
      </c>
    </row>
    <row r="12" spans="2:8" ht="12.75">
      <c r="B12" s="2">
        <v>5</v>
      </c>
      <c r="C12" s="1">
        <v>33</v>
      </c>
      <c r="D12" s="1">
        <v>56</v>
      </c>
      <c r="E12" s="1">
        <v>58</v>
      </c>
      <c r="F12">
        <f t="shared" si="0"/>
        <v>34.5</v>
      </c>
      <c r="G12">
        <f t="shared" si="1"/>
        <v>33.666666666666664</v>
      </c>
      <c r="H12">
        <f aca="true" t="shared" si="2" ref="H12:H31">SUM(C8:C11)/4</f>
        <v>32.75</v>
      </c>
    </row>
    <row r="13" spans="2:8" ht="12.75">
      <c r="B13" s="2">
        <v>6</v>
      </c>
      <c r="C13" s="1">
        <v>34</v>
      </c>
      <c r="D13" s="1">
        <v>53</v>
      </c>
      <c r="E13" s="1">
        <v>60</v>
      </c>
      <c r="F13">
        <f t="shared" si="0"/>
        <v>36</v>
      </c>
      <c r="G13">
        <f t="shared" si="1"/>
        <v>34</v>
      </c>
      <c r="H13">
        <f t="shared" si="2"/>
        <v>33.5</v>
      </c>
    </row>
    <row r="14" spans="2:8" ht="12.75">
      <c r="B14" s="2">
        <v>7</v>
      </c>
      <c r="C14" s="1">
        <v>34</v>
      </c>
      <c r="D14" s="1">
        <v>55</v>
      </c>
      <c r="E14" s="1">
        <v>90</v>
      </c>
      <c r="F14">
        <f t="shared" si="0"/>
        <v>33.5</v>
      </c>
      <c r="G14">
        <f t="shared" si="1"/>
        <v>35.333333333333336</v>
      </c>
      <c r="H14">
        <f t="shared" si="2"/>
        <v>34</v>
      </c>
    </row>
    <row r="15" spans="2:8" ht="12.75">
      <c r="B15" s="2">
        <v>8</v>
      </c>
      <c r="C15" s="1">
        <v>38</v>
      </c>
      <c r="D15" s="1">
        <v>63</v>
      </c>
      <c r="E15" s="1">
        <v>93</v>
      </c>
      <c r="F15">
        <f t="shared" si="0"/>
        <v>34</v>
      </c>
      <c r="G15">
        <f t="shared" si="1"/>
        <v>33.666666666666664</v>
      </c>
      <c r="H15">
        <f t="shared" si="2"/>
        <v>35</v>
      </c>
    </row>
    <row r="16" spans="2:8" ht="12.75">
      <c r="B16" s="2">
        <v>9</v>
      </c>
      <c r="C16" s="1">
        <v>36</v>
      </c>
      <c r="D16" s="1">
        <v>68</v>
      </c>
      <c r="E16" s="1">
        <v>63</v>
      </c>
      <c r="F16">
        <f t="shared" si="0"/>
        <v>36</v>
      </c>
      <c r="G16">
        <f t="shared" si="1"/>
        <v>35.333333333333336</v>
      </c>
      <c r="H16">
        <f t="shared" si="2"/>
        <v>34.75</v>
      </c>
    </row>
    <row r="17" spans="2:8" ht="12.75">
      <c r="B17" s="2">
        <v>10</v>
      </c>
      <c r="C17" s="1">
        <v>39</v>
      </c>
      <c r="D17" s="1">
        <v>65</v>
      </c>
      <c r="E17" s="1">
        <v>39</v>
      </c>
      <c r="F17">
        <f t="shared" si="0"/>
        <v>37</v>
      </c>
      <c r="G17">
        <f t="shared" si="1"/>
        <v>36</v>
      </c>
      <c r="H17">
        <f t="shared" si="2"/>
        <v>35.5</v>
      </c>
    </row>
    <row r="18" spans="2:8" ht="12.75">
      <c r="B18" s="2">
        <v>11</v>
      </c>
      <c r="C18" s="1">
        <v>30</v>
      </c>
      <c r="D18" s="1">
        <v>72</v>
      </c>
      <c r="E18" s="1">
        <v>37</v>
      </c>
      <c r="F18">
        <f t="shared" si="0"/>
        <v>37.5</v>
      </c>
      <c r="G18">
        <f t="shared" si="1"/>
        <v>37.666666666666664</v>
      </c>
      <c r="H18">
        <f t="shared" si="2"/>
        <v>36.75</v>
      </c>
    </row>
    <row r="19" spans="2:8" ht="12.75">
      <c r="B19" s="2">
        <v>12</v>
      </c>
      <c r="C19" s="1">
        <v>36</v>
      </c>
      <c r="D19" s="1">
        <v>69</v>
      </c>
      <c r="E19" s="1">
        <v>29</v>
      </c>
      <c r="F19">
        <f t="shared" si="0"/>
        <v>34.5</v>
      </c>
      <c r="G19">
        <f t="shared" si="1"/>
        <v>35</v>
      </c>
      <c r="H19">
        <f t="shared" si="2"/>
        <v>35.75</v>
      </c>
    </row>
    <row r="20" spans="2:8" ht="12.75">
      <c r="B20" s="2">
        <v>13</v>
      </c>
      <c r="C20" s="1">
        <v>38</v>
      </c>
      <c r="D20" s="1">
        <v>79</v>
      </c>
      <c r="E20" s="1">
        <v>36</v>
      </c>
      <c r="F20">
        <f t="shared" si="0"/>
        <v>33</v>
      </c>
      <c r="G20">
        <f t="shared" si="1"/>
        <v>35</v>
      </c>
      <c r="H20">
        <f t="shared" si="2"/>
        <v>35.25</v>
      </c>
    </row>
    <row r="21" spans="2:8" ht="12.75">
      <c r="B21" s="2">
        <v>14</v>
      </c>
      <c r="C21" s="1">
        <v>30</v>
      </c>
      <c r="D21" s="1">
        <v>82</v>
      </c>
      <c r="E21" s="1">
        <v>21</v>
      </c>
      <c r="F21">
        <f t="shared" si="0"/>
        <v>37</v>
      </c>
      <c r="G21">
        <f t="shared" si="1"/>
        <v>34.666666666666664</v>
      </c>
      <c r="H21">
        <f t="shared" si="2"/>
        <v>35.75</v>
      </c>
    </row>
    <row r="22" spans="2:8" ht="12.75">
      <c r="B22" s="2">
        <v>15</v>
      </c>
      <c r="C22" s="1">
        <v>35</v>
      </c>
      <c r="D22" s="1">
        <v>80</v>
      </c>
      <c r="E22" s="1">
        <v>47</v>
      </c>
      <c r="F22">
        <f t="shared" si="0"/>
        <v>34</v>
      </c>
      <c r="G22">
        <f t="shared" si="1"/>
        <v>34.666666666666664</v>
      </c>
      <c r="H22">
        <f t="shared" si="2"/>
        <v>33.5</v>
      </c>
    </row>
    <row r="23" spans="2:8" ht="12.75">
      <c r="B23" s="2">
        <v>16</v>
      </c>
      <c r="C23" s="1">
        <v>30</v>
      </c>
      <c r="D23" s="1">
        <v>85</v>
      </c>
      <c r="E23" s="1">
        <v>81</v>
      </c>
      <c r="F23">
        <f t="shared" si="0"/>
        <v>32.5</v>
      </c>
      <c r="G23">
        <f t="shared" si="1"/>
        <v>34.333333333333336</v>
      </c>
      <c r="H23">
        <f t="shared" si="2"/>
        <v>34.75</v>
      </c>
    </row>
    <row r="24" spans="2:8" ht="12.75">
      <c r="B24" s="2">
        <v>17</v>
      </c>
      <c r="C24" s="1">
        <v>34</v>
      </c>
      <c r="D24" s="1">
        <v>94</v>
      </c>
      <c r="E24" s="1">
        <v>112</v>
      </c>
      <c r="F24">
        <f t="shared" si="0"/>
        <v>32.5</v>
      </c>
      <c r="G24">
        <f t="shared" si="1"/>
        <v>31.666666666666668</v>
      </c>
      <c r="H24">
        <f t="shared" si="2"/>
        <v>33.25</v>
      </c>
    </row>
    <row r="25" spans="2:8" ht="12.75">
      <c r="B25" s="2">
        <v>18</v>
      </c>
      <c r="C25" s="1">
        <v>40</v>
      </c>
      <c r="D25" s="1">
        <v>89</v>
      </c>
      <c r="E25" s="1">
        <v>139</v>
      </c>
      <c r="F25">
        <f t="shared" si="0"/>
        <v>32</v>
      </c>
      <c r="G25">
        <f t="shared" si="1"/>
        <v>33</v>
      </c>
      <c r="H25">
        <f t="shared" si="2"/>
        <v>32.25</v>
      </c>
    </row>
    <row r="26" spans="2:8" ht="12.75">
      <c r="B26" s="2">
        <v>19</v>
      </c>
      <c r="C26" s="1">
        <v>36</v>
      </c>
      <c r="D26" s="1">
        <v>96</v>
      </c>
      <c r="E26" s="1">
        <v>230</v>
      </c>
      <c r="F26">
        <f t="shared" si="0"/>
        <v>37</v>
      </c>
      <c r="G26">
        <f t="shared" si="1"/>
        <v>34.666666666666664</v>
      </c>
      <c r="H26">
        <f t="shared" si="2"/>
        <v>34.75</v>
      </c>
    </row>
    <row r="27" spans="2:8" ht="12.75">
      <c r="B27" s="2">
        <v>20</v>
      </c>
      <c r="C27" s="1">
        <v>32</v>
      </c>
      <c r="D27" s="1">
        <v>100</v>
      </c>
      <c r="E27" s="1">
        <v>201</v>
      </c>
      <c r="F27">
        <f t="shared" si="0"/>
        <v>38</v>
      </c>
      <c r="G27">
        <f t="shared" si="1"/>
        <v>36.666666666666664</v>
      </c>
      <c r="H27">
        <f t="shared" si="2"/>
        <v>35</v>
      </c>
    </row>
    <row r="28" spans="2:8" ht="12.75">
      <c r="B28" s="2">
        <v>21</v>
      </c>
      <c r="C28" s="1">
        <v>40</v>
      </c>
      <c r="D28" s="1">
        <v>100</v>
      </c>
      <c r="E28" s="1">
        <v>122</v>
      </c>
      <c r="F28">
        <f t="shared" si="0"/>
        <v>34</v>
      </c>
      <c r="G28">
        <f t="shared" si="1"/>
        <v>36</v>
      </c>
      <c r="H28">
        <f t="shared" si="2"/>
        <v>35.5</v>
      </c>
    </row>
    <row r="29" spans="2:8" ht="12.75">
      <c r="B29" s="2">
        <v>22</v>
      </c>
      <c r="C29" s="1">
        <v>36</v>
      </c>
      <c r="D29" s="1">
        <v>105</v>
      </c>
      <c r="E29" s="1">
        <v>84</v>
      </c>
      <c r="F29">
        <f t="shared" si="0"/>
        <v>36</v>
      </c>
      <c r="G29">
        <f t="shared" si="1"/>
        <v>36</v>
      </c>
      <c r="H29">
        <f t="shared" si="2"/>
        <v>37</v>
      </c>
    </row>
    <row r="30" spans="2:8" ht="12.75">
      <c r="B30" s="2">
        <v>23</v>
      </c>
      <c r="C30" s="1">
        <v>40</v>
      </c>
      <c r="D30" s="1">
        <v>108</v>
      </c>
      <c r="E30" s="1">
        <v>74</v>
      </c>
      <c r="F30">
        <f t="shared" si="0"/>
        <v>38</v>
      </c>
      <c r="G30">
        <f t="shared" si="1"/>
        <v>36</v>
      </c>
      <c r="H30">
        <f t="shared" si="2"/>
        <v>36</v>
      </c>
    </row>
    <row r="31" spans="2:8" ht="12.75">
      <c r="B31" s="2">
        <v>24</v>
      </c>
      <c r="C31" s="1">
        <v>34</v>
      </c>
      <c r="D31" s="1">
        <v>110</v>
      </c>
      <c r="E31" s="1">
        <v>62</v>
      </c>
      <c r="F31">
        <f t="shared" si="0"/>
        <v>38</v>
      </c>
      <c r="G31">
        <f t="shared" si="1"/>
        <v>38.666666666666664</v>
      </c>
      <c r="H31">
        <f t="shared" si="2"/>
        <v>37</v>
      </c>
    </row>
    <row r="32" spans="2:5" ht="12.75">
      <c r="B32" t="s">
        <v>7</v>
      </c>
      <c r="C32">
        <f>AVERAGE(C8:C31)</f>
        <v>34.833333333333336</v>
      </c>
      <c r="D32">
        <f>AVERAGE(D8:D31)</f>
        <v>75.625</v>
      </c>
      <c r="E32">
        <f>AVERAGE(E8:E31)</f>
        <v>73.04166666666667</v>
      </c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U47" sqref="U47"/>
    </sheetView>
  </sheetViews>
  <sheetFormatPr defaultColWidth="9.140625" defaultRowHeight="12.75"/>
  <cols>
    <col min="7" max="7" width="22.140625" style="0" bestFit="1" customWidth="1"/>
  </cols>
  <sheetData>
    <row r="1" ht="12.75">
      <c r="A1" t="s">
        <v>4</v>
      </c>
    </row>
    <row r="2" spans="1:20" ht="12.75">
      <c r="A2" t="s">
        <v>5</v>
      </c>
      <c r="S2" t="s">
        <v>13</v>
      </c>
      <c r="T2" t="s">
        <v>14</v>
      </c>
    </row>
    <row r="3" spans="1:20" ht="12.75">
      <c r="A3" t="s">
        <v>6</v>
      </c>
      <c r="S3">
        <v>2</v>
      </c>
      <c r="T3">
        <v>3.21</v>
      </c>
    </row>
    <row r="4" spans="19:20" ht="12.75">
      <c r="S4">
        <v>3</v>
      </c>
      <c r="T4">
        <v>2.78</v>
      </c>
    </row>
    <row r="5" spans="6:20" ht="12.75">
      <c r="F5" t="s">
        <v>12</v>
      </c>
      <c r="G5" t="s">
        <v>9</v>
      </c>
      <c r="H5" t="s">
        <v>11</v>
      </c>
      <c r="S5">
        <v>4</v>
      </c>
      <c r="T5">
        <v>2.79</v>
      </c>
    </row>
    <row r="6" spans="3:20" ht="15" customHeight="1">
      <c r="C6" t="s">
        <v>10</v>
      </c>
      <c r="F6" t="s">
        <v>8</v>
      </c>
      <c r="G6" t="s">
        <v>8</v>
      </c>
      <c r="H6" t="s">
        <v>8</v>
      </c>
      <c r="S6">
        <v>5</v>
      </c>
      <c r="T6">
        <v>2.99</v>
      </c>
    </row>
    <row r="7" spans="2:20" ht="12.75">
      <c r="B7" s="2" t="s">
        <v>0</v>
      </c>
      <c r="C7" s="2" t="s">
        <v>1</v>
      </c>
      <c r="D7" s="2" t="s">
        <v>2</v>
      </c>
      <c r="E7" s="2" t="s">
        <v>3</v>
      </c>
      <c r="G7" s="2" t="s">
        <v>1</v>
      </c>
      <c r="H7" s="2" t="s">
        <v>1</v>
      </c>
      <c r="I7" s="2"/>
      <c r="S7">
        <v>6</v>
      </c>
      <c r="T7">
        <v>3.27</v>
      </c>
    </row>
    <row r="8" spans="2:5" ht="12.75">
      <c r="B8" s="2">
        <v>1</v>
      </c>
      <c r="C8" s="1">
        <v>30</v>
      </c>
      <c r="D8" s="1">
        <v>40</v>
      </c>
      <c r="E8" s="1">
        <v>13</v>
      </c>
    </row>
    <row r="9" spans="2:5" ht="12.75">
      <c r="B9" s="2">
        <v>2</v>
      </c>
      <c r="C9" s="1">
        <v>32</v>
      </c>
      <c r="D9" s="1">
        <v>47</v>
      </c>
      <c r="E9" s="1">
        <v>7</v>
      </c>
    </row>
    <row r="10" spans="2:6" ht="12.75">
      <c r="B10" s="2">
        <v>3</v>
      </c>
      <c r="C10" s="1">
        <v>30</v>
      </c>
      <c r="D10" s="1">
        <v>50</v>
      </c>
      <c r="E10" s="1">
        <v>23</v>
      </c>
      <c r="F10">
        <f>SUM(C8:C9)/2</f>
        <v>31</v>
      </c>
    </row>
    <row r="11" spans="2:7" ht="12.75">
      <c r="B11" s="2">
        <v>4</v>
      </c>
      <c r="C11" s="1">
        <v>39</v>
      </c>
      <c r="D11" s="1">
        <v>49</v>
      </c>
      <c r="E11" s="1">
        <v>32</v>
      </c>
      <c r="F11">
        <f aca="true" t="shared" si="0" ref="F11:F31">SUM(C9:C10)/2</f>
        <v>31</v>
      </c>
      <c r="G11">
        <f>SUM(C8:C10)/3</f>
        <v>30.666666666666668</v>
      </c>
    </row>
    <row r="12" spans="2:8" ht="12.75">
      <c r="B12" s="2">
        <v>5</v>
      </c>
      <c r="C12" s="1">
        <v>33</v>
      </c>
      <c r="D12" s="1">
        <v>56</v>
      </c>
      <c r="E12" s="1">
        <v>58</v>
      </c>
      <c r="F12">
        <f t="shared" si="0"/>
        <v>34.5</v>
      </c>
      <c r="G12">
        <f aca="true" t="shared" si="1" ref="G12:G31">SUM(C9:C11)/3</f>
        <v>33.666666666666664</v>
      </c>
      <c r="H12">
        <f>SUM(C8:C11)/4</f>
        <v>32.75</v>
      </c>
    </row>
    <row r="13" spans="2:8" ht="12.75">
      <c r="B13" s="2">
        <v>6</v>
      </c>
      <c r="C13" s="1">
        <v>34</v>
      </c>
      <c r="D13" s="1">
        <v>53</v>
      </c>
      <c r="E13" s="1">
        <v>60</v>
      </c>
      <c r="F13">
        <f t="shared" si="0"/>
        <v>36</v>
      </c>
      <c r="G13">
        <f t="shared" si="1"/>
        <v>34</v>
      </c>
      <c r="H13">
        <f aca="true" t="shared" si="2" ref="H13:H31">SUM(C9:C12)/4</f>
        <v>33.5</v>
      </c>
    </row>
    <row r="14" spans="2:8" ht="12.75">
      <c r="B14" s="2">
        <v>7</v>
      </c>
      <c r="C14" s="1">
        <v>34</v>
      </c>
      <c r="D14" s="1">
        <v>55</v>
      </c>
      <c r="E14" s="1">
        <v>90</v>
      </c>
      <c r="F14">
        <f t="shared" si="0"/>
        <v>33.5</v>
      </c>
      <c r="G14">
        <f t="shared" si="1"/>
        <v>35.333333333333336</v>
      </c>
      <c r="H14">
        <f t="shared" si="2"/>
        <v>34</v>
      </c>
    </row>
    <row r="15" spans="2:8" ht="12.75">
      <c r="B15" s="2">
        <v>8</v>
      </c>
      <c r="C15" s="1">
        <v>38</v>
      </c>
      <c r="D15" s="1">
        <v>63</v>
      </c>
      <c r="E15" s="1">
        <v>93</v>
      </c>
      <c r="F15">
        <f t="shared" si="0"/>
        <v>34</v>
      </c>
      <c r="G15">
        <f t="shared" si="1"/>
        <v>33.666666666666664</v>
      </c>
      <c r="H15">
        <f t="shared" si="2"/>
        <v>35</v>
      </c>
    </row>
    <row r="16" spans="2:8" ht="12.75">
      <c r="B16" s="2">
        <v>9</v>
      </c>
      <c r="C16" s="1">
        <v>36</v>
      </c>
      <c r="D16" s="1">
        <v>68</v>
      </c>
      <c r="E16" s="1">
        <v>63</v>
      </c>
      <c r="F16">
        <f t="shared" si="0"/>
        <v>36</v>
      </c>
      <c r="G16">
        <f t="shared" si="1"/>
        <v>35.333333333333336</v>
      </c>
      <c r="H16">
        <f t="shared" si="2"/>
        <v>34.75</v>
      </c>
    </row>
    <row r="17" spans="2:8" ht="12.75">
      <c r="B17" s="2">
        <v>10</v>
      </c>
      <c r="C17" s="1">
        <v>39</v>
      </c>
      <c r="D17" s="1">
        <v>65</v>
      </c>
      <c r="E17" s="1">
        <v>39</v>
      </c>
      <c r="F17">
        <f t="shared" si="0"/>
        <v>37</v>
      </c>
      <c r="G17">
        <f t="shared" si="1"/>
        <v>36</v>
      </c>
      <c r="H17">
        <f t="shared" si="2"/>
        <v>35.5</v>
      </c>
    </row>
    <row r="18" spans="2:8" ht="12.75">
      <c r="B18" s="2">
        <v>11</v>
      </c>
      <c r="C18" s="1">
        <v>30</v>
      </c>
      <c r="D18" s="1">
        <v>72</v>
      </c>
      <c r="E18" s="1">
        <v>37</v>
      </c>
      <c r="F18">
        <f t="shared" si="0"/>
        <v>37.5</v>
      </c>
      <c r="G18">
        <f t="shared" si="1"/>
        <v>37.666666666666664</v>
      </c>
      <c r="H18">
        <f t="shared" si="2"/>
        <v>36.75</v>
      </c>
    </row>
    <row r="19" spans="2:8" ht="12.75">
      <c r="B19" s="2">
        <v>12</v>
      </c>
      <c r="C19" s="1">
        <v>36</v>
      </c>
      <c r="D19" s="1">
        <v>69</v>
      </c>
      <c r="E19" s="1">
        <v>29</v>
      </c>
      <c r="F19">
        <f t="shared" si="0"/>
        <v>34.5</v>
      </c>
      <c r="G19">
        <f t="shared" si="1"/>
        <v>35</v>
      </c>
      <c r="H19">
        <f t="shared" si="2"/>
        <v>35.75</v>
      </c>
    </row>
    <row r="20" spans="2:8" ht="12.75">
      <c r="B20" s="2">
        <v>13</v>
      </c>
      <c r="C20" s="1">
        <v>38</v>
      </c>
      <c r="D20" s="1">
        <v>79</v>
      </c>
      <c r="E20" s="1">
        <v>36</v>
      </c>
      <c r="F20">
        <f t="shared" si="0"/>
        <v>33</v>
      </c>
      <c r="G20">
        <f t="shared" si="1"/>
        <v>35</v>
      </c>
      <c r="H20">
        <f t="shared" si="2"/>
        <v>35.25</v>
      </c>
    </row>
    <row r="21" spans="2:8" ht="12.75">
      <c r="B21" s="2">
        <v>14</v>
      </c>
      <c r="C21" s="1">
        <v>30</v>
      </c>
      <c r="D21" s="1">
        <v>82</v>
      </c>
      <c r="E21" s="1">
        <v>21</v>
      </c>
      <c r="F21">
        <f t="shared" si="0"/>
        <v>37</v>
      </c>
      <c r="G21">
        <f t="shared" si="1"/>
        <v>34.666666666666664</v>
      </c>
      <c r="H21">
        <f t="shared" si="2"/>
        <v>35.75</v>
      </c>
    </row>
    <row r="22" spans="2:8" ht="12.75">
      <c r="B22" s="2">
        <v>15</v>
      </c>
      <c r="C22" s="1">
        <v>35</v>
      </c>
      <c r="D22" s="1">
        <v>80</v>
      </c>
      <c r="E22" s="1">
        <v>47</v>
      </c>
      <c r="F22">
        <f t="shared" si="0"/>
        <v>34</v>
      </c>
      <c r="G22">
        <f t="shared" si="1"/>
        <v>34.666666666666664</v>
      </c>
      <c r="H22">
        <f t="shared" si="2"/>
        <v>33.5</v>
      </c>
    </row>
    <row r="23" spans="2:8" ht="12.75">
      <c r="B23" s="2">
        <v>16</v>
      </c>
      <c r="C23" s="1">
        <v>30</v>
      </c>
      <c r="D23" s="1">
        <v>85</v>
      </c>
      <c r="E23" s="1">
        <v>81</v>
      </c>
      <c r="F23">
        <f t="shared" si="0"/>
        <v>32.5</v>
      </c>
      <c r="G23">
        <f t="shared" si="1"/>
        <v>34.333333333333336</v>
      </c>
      <c r="H23">
        <f t="shared" si="2"/>
        <v>34.75</v>
      </c>
    </row>
    <row r="24" spans="2:8" ht="12.75">
      <c r="B24" s="2">
        <v>17</v>
      </c>
      <c r="C24" s="1">
        <v>34</v>
      </c>
      <c r="D24" s="1">
        <v>94</v>
      </c>
      <c r="E24" s="1">
        <v>112</v>
      </c>
      <c r="F24">
        <f t="shared" si="0"/>
        <v>32.5</v>
      </c>
      <c r="G24">
        <f t="shared" si="1"/>
        <v>31.666666666666668</v>
      </c>
      <c r="H24">
        <f t="shared" si="2"/>
        <v>33.25</v>
      </c>
    </row>
    <row r="25" spans="2:8" ht="12.75">
      <c r="B25" s="2">
        <v>18</v>
      </c>
      <c r="C25" s="1">
        <v>40</v>
      </c>
      <c r="D25" s="1">
        <v>89</v>
      </c>
      <c r="E25" s="1">
        <v>139</v>
      </c>
      <c r="F25">
        <f t="shared" si="0"/>
        <v>32</v>
      </c>
      <c r="G25">
        <f t="shared" si="1"/>
        <v>33</v>
      </c>
      <c r="H25">
        <f t="shared" si="2"/>
        <v>32.25</v>
      </c>
    </row>
    <row r="26" spans="2:8" ht="12.75">
      <c r="B26" s="2">
        <v>19</v>
      </c>
      <c r="C26" s="1">
        <v>36</v>
      </c>
      <c r="D26" s="1">
        <v>96</v>
      </c>
      <c r="E26" s="1">
        <v>230</v>
      </c>
      <c r="F26">
        <f t="shared" si="0"/>
        <v>37</v>
      </c>
      <c r="G26">
        <f t="shared" si="1"/>
        <v>34.666666666666664</v>
      </c>
      <c r="H26">
        <f t="shared" si="2"/>
        <v>34.75</v>
      </c>
    </row>
    <row r="27" spans="2:8" ht="12.75">
      <c r="B27" s="2">
        <v>20</v>
      </c>
      <c r="C27" s="1">
        <v>32</v>
      </c>
      <c r="D27" s="1">
        <v>100</v>
      </c>
      <c r="E27" s="1">
        <v>201</v>
      </c>
      <c r="F27">
        <f t="shared" si="0"/>
        <v>38</v>
      </c>
      <c r="G27">
        <f t="shared" si="1"/>
        <v>36.666666666666664</v>
      </c>
      <c r="H27">
        <f t="shared" si="2"/>
        <v>35</v>
      </c>
    </row>
    <row r="28" spans="2:8" ht="12.75">
      <c r="B28" s="2">
        <v>21</v>
      </c>
      <c r="C28" s="1">
        <v>40</v>
      </c>
      <c r="D28" s="1">
        <v>100</v>
      </c>
      <c r="E28" s="1">
        <v>122</v>
      </c>
      <c r="F28">
        <f t="shared" si="0"/>
        <v>34</v>
      </c>
      <c r="G28">
        <f t="shared" si="1"/>
        <v>36</v>
      </c>
      <c r="H28">
        <f t="shared" si="2"/>
        <v>35.5</v>
      </c>
    </row>
    <row r="29" spans="2:8" ht="12.75">
      <c r="B29" s="2">
        <v>22</v>
      </c>
      <c r="C29" s="1">
        <v>36</v>
      </c>
      <c r="D29" s="1">
        <v>105</v>
      </c>
      <c r="E29" s="1">
        <v>84</v>
      </c>
      <c r="F29">
        <f t="shared" si="0"/>
        <v>36</v>
      </c>
      <c r="G29">
        <f t="shared" si="1"/>
        <v>36</v>
      </c>
      <c r="H29">
        <f t="shared" si="2"/>
        <v>37</v>
      </c>
    </row>
    <row r="30" spans="2:8" ht="12.75">
      <c r="B30" s="2">
        <v>23</v>
      </c>
      <c r="C30" s="1">
        <v>40</v>
      </c>
      <c r="D30" s="1">
        <v>108</v>
      </c>
      <c r="E30" s="1">
        <v>74</v>
      </c>
      <c r="F30">
        <f t="shared" si="0"/>
        <v>38</v>
      </c>
      <c r="G30">
        <f t="shared" si="1"/>
        <v>36</v>
      </c>
      <c r="H30">
        <f t="shared" si="2"/>
        <v>36</v>
      </c>
    </row>
    <row r="31" spans="2:8" ht="12.75">
      <c r="B31" s="2">
        <v>24</v>
      </c>
      <c r="C31" s="1">
        <v>34</v>
      </c>
      <c r="D31" s="1">
        <v>110</v>
      </c>
      <c r="E31" s="1">
        <v>62</v>
      </c>
      <c r="F31">
        <f t="shared" si="0"/>
        <v>38</v>
      </c>
      <c r="G31">
        <f t="shared" si="1"/>
        <v>38.666666666666664</v>
      </c>
      <c r="H31">
        <f t="shared" si="2"/>
        <v>37</v>
      </c>
    </row>
    <row r="32" spans="2:5" ht="12.75">
      <c r="B32" t="s">
        <v>7</v>
      </c>
      <c r="C32">
        <f>AVERAGE(C8:C31)</f>
        <v>34.833333333333336</v>
      </c>
      <c r="D32">
        <f>AVERAGE(D8:D31)</f>
        <v>75.625</v>
      </c>
      <c r="E32">
        <f>AVERAGE(E8:E31)</f>
        <v>73.04166666666667</v>
      </c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8" sqref="J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sgabriel</dc:creator>
  <cp:keywords/>
  <dc:description/>
  <cp:lastModifiedBy>Steve Gabriel</cp:lastModifiedBy>
  <dcterms:created xsi:type="dcterms:W3CDTF">2001-02-16T14:56:32Z</dcterms:created>
  <dcterms:modified xsi:type="dcterms:W3CDTF">2006-12-21T17:39:09Z</dcterms:modified>
  <cp:category/>
  <cp:version/>
  <cp:contentType/>
  <cp:contentStatus/>
</cp:coreProperties>
</file>